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35" windowWidth="18975" windowHeight="13740"/>
  </bookViews>
  <sheets>
    <sheet name="Выполнение заданий" sheetId="2" r:id="rId1"/>
    <sheet name="XLR_NoRangeSheet" sheetId="3" state="veryHidden" r:id="rId2"/>
  </sheets>
  <definedNames>
    <definedName name="S1_FileName" hidden="1">XLR_NoRangeSheet!$G$6</definedName>
    <definedName name="S1_FName1" hidden="1">XLR_NoRangeSheet!$I$6</definedName>
    <definedName name="S1_FName10" hidden="1">XLR_NoRangeSheet!$R$6</definedName>
    <definedName name="S1_FName11" hidden="1">XLR_NoRangeSheet!$S$6</definedName>
    <definedName name="S1_FName12" hidden="1">XLR_NoRangeSheet!$T$6</definedName>
    <definedName name="S1_FName13" hidden="1">XLR_NoRangeSheet!$U$6</definedName>
    <definedName name="S1_FName14" hidden="1">XLR_NoRangeSheet!$V$6</definedName>
    <definedName name="S1_FName15" hidden="1">XLR_NoRangeSheet!$W$6</definedName>
    <definedName name="S1_FName16" hidden="1">XLR_NoRangeSheet!$X$6</definedName>
    <definedName name="S1_FName17" hidden="1">XLR_NoRangeSheet!$Y$6</definedName>
    <definedName name="S1_FName18" hidden="1">XLR_NoRangeSheet!$Z$6</definedName>
    <definedName name="S1_FName19" hidden="1">XLR_NoRangeSheet!$AA$6</definedName>
    <definedName name="S1_FName2" hidden="1">XLR_NoRangeSheet!$J$6</definedName>
    <definedName name="S1_FName3" hidden="1">XLR_NoRangeSheet!$K$6</definedName>
    <definedName name="S1_FName4" hidden="1">XLR_NoRangeSheet!$L$6</definedName>
    <definedName name="S1_FName5" hidden="1">XLR_NoRangeSheet!$M$6</definedName>
    <definedName name="S1_FName6" hidden="1">XLR_NoRangeSheet!$N$6</definedName>
    <definedName name="S1_FName7" hidden="1">XLR_NoRangeSheet!$O$6</definedName>
    <definedName name="S1_FName8" hidden="1">XLR_NoRangeSheet!$P$6</definedName>
    <definedName name="S1_FName9" hidden="1">XLR_NoRangeSheet!$Q$6</definedName>
    <definedName name="S1_InstType" hidden="1">XLR_NoRangeSheet!$D$6</definedName>
    <definedName name="S1_MinBall" hidden="1">XLR_NoRangeSheet!$H$6</definedName>
    <definedName name="S1_RecNo" hidden="1">XLR_NoRangeSheet!$B$6</definedName>
    <definedName name="S1_SchoolCode" hidden="1">XLR_NoRangeSheet!$E$6</definedName>
    <definedName name="S1_SubjectCode" hidden="1">XLR_NoRangeSheet!$F$6</definedName>
    <definedName name="S1_Title" hidden="1">XLR_NoRangeSheet!$C$6</definedName>
    <definedName name="SecondSheetRange">'Выполнение заданий'!$A$7:$P$14</definedName>
    <definedName name="XLR_ERRNAMESTR" hidden="1">XLR_NoRangeSheet!$B$5</definedName>
    <definedName name="XLR_VERSION" hidden="1">XLR_NoRangeSheet!$A$5</definedName>
    <definedName name="_xlnm.Print_Titles" localSheetId="0">'Выполнение заданий'!$1:$6</definedName>
  </definedNames>
  <calcPr calcId="145621" fullCalcOnLoad="1"/>
</workbook>
</file>

<file path=xl/calcChain.xml><?xml version="1.0" encoding="utf-8"?>
<calcChain xmlns="http://schemas.openxmlformats.org/spreadsheetml/2006/main">
  <c r="P14" i="2" l="1"/>
  <c r="O14" i="2"/>
  <c r="N14" i="2"/>
  <c r="B5" i="3"/>
  <c r="O6" i="2"/>
  <c r="N6" i="2"/>
  <c r="P6" i="2"/>
  <c r="B1" i="2"/>
  <c r="B2" i="2"/>
  <c r="B3" i="2"/>
  <c r="J3" i="2"/>
  <c r="B4" i="2"/>
  <c r="C6" i="2"/>
  <c r="D6" i="2"/>
  <c r="E6" i="2"/>
  <c r="F6" i="2"/>
  <c r="G6" i="2"/>
  <c r="H6" i="2"/>
  <c r="I6" i="2"/>
  <c r="J6" i="2"/>
  <c r="K6" i="2"/>
  <c r="L6" i="2"/>
  <c r="M6" i="2"/>
</calcChain>
</file>

<file path=xl/sharedStrings.xml><?xml version="1.0" encoding="utf-8"?>
<sst xmlns="http://schemas.openxmlformats.org/spreadsheetml/2006/main" count="86" uniqueCount="68">
  <si>
    <t/>
  </si>
  <si>
    <t>№</t>
  </si>
  <si>
    <t>Среднее</t>
  </si>
  <si>
    <t>4.2, Developer  (build 122-D7)</t>
  </si>
  <si>
    <t>S1</t>
  </si>
  <si>
    <t>Протокол проверки результатов Государственной итоговой аттестации девятых классов в 2013 году</t>
  </si>
  <si>
    <t xml:space="preserve">Код ОУ: </t>
  </si>
  <si>
    <t>71352</t>
  </si>
  <si>
    <t>18-Литература</t>
  </si>
  <si>
    <t>77-г. Москва</t>
  </si>
  <si>
    <t>Класс</t>
  </si>
  <si>
    <t>Код ППЭ</t>
  </si>
  <si>
    <t>Аудитория</t>
  </si>
  <si>
    <t>Фамилия</t>
  </si>
  <si>
    <t>Имя</t>
  </si>
  <si>
    <t>Отчество</t>
  </si>
  <si>
    <t>Номер варианта</t>
  </si>
  <si>
    <t>Первичный балл</t>
  </si>
  <si>
    <t>Процент выполнения работы</t>
  </si>
  <si>
    <t>Задания типа А</t>
  </si>
  <si>
    <t>Задания типа В</t>
  </si>
  <si>
    <t>Задания типа C</t>
  </si>
  <si>
    <t>Серия документа</t>
  </si>
  <si>
    <t>Номер документа</t>
  </si>
  <si>
    <t>Оценка</t>
  </si>
  <si>
    <t>Рейтинг</t>
  </si>
  <si>
    <t>Верных ответов</t>
  </si>
  <si>
    <t>Процент верных ответов</t>
  </si>
  <si>
    <t>9</t>
  </si>
  <si>
    <t>0001</t>
  </si>
  <si>
    <t>Айрапетов</t>
  </si>
  <si>
    <t>Александр</t>
  </si>
  <si>
    <t>Гарриевич</t>
  </si>
  <si>
    <t>4511</t>
  </si>
  <si>
    <t>481487</t>
  </si>
  <si>
    <t>1(2)1(1)1(2)1(1)1(2)1(2)1(1)2(3)1(2)1(2)1(2)2(3)</t>
  </si>
  <si>
    <t>Варданян</t>
  </si>
  <si>
    <t>Алексей</t>
  </si>
  <si>
    <t>Валерьевич</t>
  </si>
  <si>
    <t>391323</t>
  </si>
  <si>
    <t>2(2)1(1)2(2)1(1)1(2)1(2)1(1)1(3)1(2)2(2)1(2)2(3)</t>
  </si>
  <si>
    <t>0002</t>
  </si>
  <si>
    <t>Гурова</t>
  </si>
  <si>
    <t>Мария</t>
  </si>
  <si>
    <t>Владимировна</t>
  </si>
  <si>
    <t>246848</t>
  </si>
  <si>
    <t>1(2)1(1)1(2)1(1)2(2)2(2)1(1)2(3)1(2)2(2)2(2)2(3)</t>
  </si>
  <si>
    <t>Захарова</t>
  </si>
  <si>
    <t>Алина</t>
  </si>
  <si>
    <t>Алексеевна</t>
  </si>
  <si>
    <t>388470</t>
  </si>
  <si>
    <t>2(2)1(1)2(2)1(1)2(2)2(2)1(1)3(3)0(2)2(2)2(2)1(3)</t>
  </si>
  <si>
    <t>Кудрявцева</t>
  </si>
  <si>
    <t>Ксения</t>
  </si>
  <si>
    <t>Дмитриевна</t>
  </si>
  <si>
    <t>077478</t>
  </si>
  <si>
    <t>1(2)1(1)1(2)1(1)1(2)2(2)1(1)2(3)1(2)2(2)2(2)3(3)</t>
  </si>
  <si>
    <t>Рудой</t>
  </si>
  <si>
    <t>Иван</t>
  </si>
  <si>
    <t>Александрович</t>
  </si>
  <si>
    <t>4611</t>
  </si>
  <si>
    <t>240892</t>
  </si>
  <si>
    <t>1(2)1(1)1(2)1(1)1(2)2(2)1(1)1(3)0(2)2(2)2(2)0(3)</t>
  </si>
  <si>
    <t>Стальгорова</t>
  </si>
  <si>
    <t>Ольга</t>
  </si>
  <si>
    <t>Михайловна</t>
  </si>
  <si>
    <t>532656</t>
  </si>
  <si>
    <t>1(2)1(1)2(2)1(1)2(2)2(2)1(1)3(3)2(2)2(2)1(2)1(3)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</si>
</sst>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 Cyr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left" vertical="center"/>
    </xf>
    <xf numFmtId="1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0" fillId="0" borderId="10" xfId="0" applyNumberFormat="1" applyBorder="1" applyAlignment="1">
      <alignment horizontal="left" vertical="center"/>
    </xf>
    <xf numFmtId="0" fontId="0" fillId="0" borderId="10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6" xfId="0" applyNumberFormat="1" applyBorder="1"/>
    <xf numFmtId="164" fontId="0" fillId="0" borderId="6" xfId="0" applyNumberFormat="1" applyBorder="1" applyAlignment="1">
      <alignment horizontal="right" vertical="center"/>
    </xf>
    <xf numFmtId="0" fontId="0" fillId="0" borderId="11" xfId="0" applyNumberFormat="1" applyFill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quotePrefix="1"/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16"/>
  <sheetViews>
    <sheetView tabSelected="1" zoomScaleNormal="100" workbookViewId="0"/>
  </sheetViews>
  <sheetFormatPr defaultRowHeight="12.75" x14ac:dyDescent="0.2"/>
  <cols>
    <col min="1" max="1" width="4.140625" customWidth="1"/>
    <col min="2" max="3" width="8.42578125" customWidth="1"/>
    <col min="4" max="4" width="8.7109375" customWidth="1"/>
    <col min="5" max="5" width="11.28515625" customWidth="1"/>
    <col min="6" max="6" width="11.7109375" customWidth="1"/>
    <col min="7" max="7" width="14.28515625" bestFit="1" customWidth="1"/>
    <col min="8" max="11" width="15" customWidth="1"/>
    <col min="12" max="12" width="31.85546875" bestFit="1" customWidth="1"/>
    <col min="13" max="13" width="18.140625" customWidth="1"/>
    <col min="14" max="14" width="12" customWidth="1"/>
    <col min="15" max="15" width="11" customWidth="1"/>
    <col min="16" max="16" width="10.5703125" customWidth="1"/>
  </cols>
  <sheetData>
    <row r="1" spans="1:16" ht="16.5" x14ac:dyDescent="0.2">
      <c r="B1" s="28" t="str">
        <f>S1_Title</f>
        <v>Протокол проверки результатов Государственной итоговой аттестации девятых классов в 2013 году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8"/>
      <c r="O1" s="2"/>
    </row>
    <row r="2" spans="1:16" ht="16.5" x14ac:dyDescent="0.2">
      <c r="B2" s="28" t="str">
        <f>S1_FileName</f>
        <v>77-г. Москва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18"/>
      <c r="O2" s="2"/>
    </row>
    <row r="3" spans="1:16" ht="16.5" x14ac:dyDescent="0.2">
      <c r="B3" s="29" t="str">
        <f>S1_InstType</f>
        <v xml:space="preserve">Код ОУ: </v>
      </c>
      <c r="C3" s="29"/>
      <c r="D3" s="29"/>
      <c r="E3" s="29"/>
      <c r="F3" s="29"/>
      <c r="G3" s="29"/>
      <c r="H3" s="29"/>
      <c r="I3" s="29"/>
      <c r="J3" s="30" t="str">
        <f>S1_SchoolCode</f>
        <v>71352</v>
      </c>
      <c r="K3" s="30"/>
      <c r="L3" s="30"/>
      <c r="M3" s="30"/>
      <c r="N3" s="19"/>
    </row>
    <row r="4" spans="1:16" ht="16.5" x14ac:dyDescent="0.2">
      <c r="B4" s="28" t="str">
        <f>S1_SubjectCode</f>
        <v>18-Литература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18"/>
    </row>
    <row r="5" spans="1:16" ht="17.25" customHeight="1" thickBot="1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20"/>
      <c r="O5" s="15"/>
    </row>
    <row r="6" spans="1:16" ht="38.25" x14ac:dyDescent="0.2">
      <c r="B6" s="10" t="s">
        <v>1</v>
      </c>
      <c r="C6" s="7" t="str">
        <f>S1_FName1</f>
        <v>Класс</v>
      </c>
      <c r="D6" s="7" t="str">
        <f>S1_FName2</f>
        <v>Код ППЭ</v>
      </c>
      <c r="E6" s="7" t="str">
        <f>S1_FName3</f>
        <v>Аудитория</v>
      </c>
      <c r="F6" s="7" t="str">
        <f>S1_FName4</f>
        <v>Фамилия</v>
      </c>
      <c r="G6" s="7" t="str">
        <f>S1_FName5</f>
        <v>Имя</v>
      </c>
      <c r="H6" s="7" t="str">
        <f>S1_FName6</f>
        <v>Отчество</v>
      </c>
      <c r="I6" s="7" t="str">
        <f>S1_FName13</f>
        <v>Серия документа</v>
      </c>
      <c r="J6" s="7" t="str">
        <f>S1_FName14</f>
        <v>Номер документа</v>
      </c>
      <c r="K6" s="7" t="str">
        <f>S1_FName10</f>
        <v>Задания типа А</v>
      </c>
      <c r="L6" s="7" t="str">
        <f>S1_FName11</f>
        <v>Задания типа В</v>
      </c>
      <c r="M6" s="7" t="str">
        <f>S1_FName12</f>
        <v>Задания типа C</v>
      </c>
      <c r="N6" s="21" t="str">
        <f>S1_FName18</f>
        <v>Верных ответов</v>
      </c>
      <c r="O6" s="21" t="str">
        <f>S1_FName19</f>
        <v>Процент верных ответов</v>
      </c>
      <c r="P6" s="16" t="str">
        <f>S1_FName15</f>
        <v>Оценка</v>
      </c>
    </row>
    <row r="7" spans="1:16" ht="12.75" customHeight="1" x14ac:dyDescent="0.2">
      <c r="A7" s="4"/>
      <c r="B7" s="11">
        <v>1</v>
      </c>
      <c r="C7" s="5" t="s">
        <v>28</v>
      </c>
      <c r="D7" s="5">
        <v>901</v>
      </c>
      <c r="E7" s="5" t="s">
        <v>29</v>
      </c>
      <c r="F7" s="6" t="s">
        <v>30</v>
      </c>
      <c r="G7" s="6" t="s">
        <v>31</v>
      </c>
      <c r="H7" s="6" t="s">
        <v>32</v>
      </c>
      <c r="I7" s="6" t="s">
        <v>33</v>
      </c>
      <c r="J7" s="6" t="s">
        <v>34</v>
      </c>
      <c r="K7" s="6"/>
      <c r="L7" s="6"/>
      <c r="M7" s="6" t="s">
        <v>35</v>
      </c>
      <c r="N7" s="23">
        <v>14</v>
      </c>
      <c r="O7" s="23">
        <v>60</v>
      </c>
      <c r="P7" s="24">
        <v>4</v>
      </c>
    </row>
    <row r="8" spans="1:16" ht="12.75" customHeight="1" x14ac:dyDescent="0.2">
      <c r="A8" s="4"/>
      <c r="B8" s="11">
        <v>2</v>
      </c>
      <c r="C8" s="5" t="s">
        <v>28</v>
      </c>
      <c r="D8" s="5">
        <v>901</v>
      </c>
      <c r="E8" s="5" t="s">
        <v>29</v>
      </c>
      <c r="F8" s="6" t="s">
        <v>36</v>
      </c>
      <c r="G8" s="6" t="s">
        <v>37</v>
      </c>
      <c r="H8" s="6" t="s">
        <v>38</v>
      </c>
      <c r="I8" s="6" t="s">
        <v>33</v>
      </c>
      <c r="J8" s="6" t="s">
        <v>39</v>
      </c>
      <c r="K8" s="6"/>
      <c r="L8" s="6"/>
      <c r="M8" s="6" t="s">
        <v>40</v>
      </c>
      <c r="N8" s="23">
        <v>16</v>
      </c>
      <c r="O8" s="23">
        <v>69</v>
      </c>
      <c r="P8" s="24">
        <v>4</v>
      </c>
    </row>
    <row r="9" spans="1:16" ht="12.75" customHeight="1" x14ac:dyDescent="0.2">
      <c r="A9" s="4"/>
      <c r="B9" s="11">
        <v>3</v>
      </c>
      <c r="C9" s="5" t="s">
        <v>28</v>
      </c>
      <c r="D9" s="5">
        <v>901</v>
      </c>
      <c r="E9" s="5" t="s">
        <v>41</v>
      </c>
      <c r="F9" s="6" t="s">
        <v>42</v>
      </c>
      <c r="G9" s="6" t="s">
        <v>43</v>
      </c>
      <c r="H9" s="6" t="s">
        <v>44</v>
      </c>
      <c r="I9" s="6" t="s">
        <v>33</v>
      </c>
      <c r="J9" s="6" t="s">
        <v>45</v>
      </c>
      <c r="K9" s="6"/>
      <c r="L9" s="6"/>
      <c r="M9" s="6" t="s">
        <v>46</v>
      </c>
      <c r="N9" s="23">
        <v>18</v>
      </c>
      <c r="O9" s="23">
        <v>78</v>
      </c>
      <c r="P9" s="24">
        <v>4</v>
      </c>
    </row>
    <row r="10" spans="1:16" ht="12.75" customHeight="1" x14ac:dyDescent="0.2">
      <c r="A10" s="4"/>
      <c r="B10" s="11">
        <v>4</v>
      </c>
      <c r="C10" s="5" t="s">
        <v>28</v>
      </c>
      <c r="D10" s="5">
        <v>901</v>
      </c>
      <c r="E10" s="5" t="s">
        <v>41</v>
      </c>
      <c r="F10" s="6" t="s">
        <v>47</v>
      </c>
      <c r="G10" s="6" t="s">
        <v>48</v>
      </c>
      <c r="H10" s="6" t="s">
        <v>49</v>
      </c>
      <c r="I10" s="6" t="s">
        <v>33</v>
      </c>
      <c r="J10" s="6" t="s">
        <v>50</v>
      </c>
      <c r="K10" s="6"/>
      <c r="L10" s="6"/>
      <c r="M10" s="6" t="s">
        <v>51</v>
      </c>
      <c r="N10" s="23">
        <v>19</v>
      </c>
      <c r="O10" s="23">
        <v>82</v>
      </c>
      <c r="P10" s="24">
        <v>5</v>
      </c>
    </row>
    <row r="11" spans="1:16" ht="12.75" customHeight="1" x14ac:dyDescent="0.2">
      <c r="A11" s="4"/>
      <c r="B11" s="11">
        <v>5</v>
      </c>
      <c r="C11" s="5" t="s">
        <v>28</v>
      </c>
      <c r="D11" s="5">
        <v>901</v>
      </c>
      <c r="E11" s="5" t="s">
        <v>41</v>
      </c>
      <c r="F11" s="6" t="s">
        <v>52</v>
      </c>
      <c r="G11" s="6" t="s">
        <v>53</v>
      </c>
      <c r="H11" s="6" t="s">
        <v>54</v>
      </c>
      <c r="I11" s="6" t="s">
        <v>33</v>
      </c>
      <c r="J11" s="6" t="s">
        <v>55</v>
      </c>
      <c r="K11" s="6"/>
      <c r="L11" s="6"/>
      <c r="M11" s="6" t="s">
        <v>56</v>
      </c>
      <c r="N11" s="23">
        <v>18</v>
      </c>
      <c r="O11" s="23">
        <v>78</v>
      </c>
      <c r="P11" s="24">
        <v>4</v>
      </c>
    </row>
    <row r="12" spans="1:16" ht="12.75" customHeight="1" x14ac:dyDescent="0.2">
      <c r="A12" s="4"/>
      <c r="B12" s="11">
        <v>6</v>
      </c>
      <c r="C12" s="5" t="s">
        <v>28</v>
      </c>
      <c r="D12" s="5">
        <v>901</v>
      </c>
      <c r="E12" s="5" t="s">
        <v>29</v>
      </c>
      <c r="F12" s="6" t="s">
        <v>57</v>
      </c>
      <c r="G12" s="6" t="s">
        <v>58</v>
      </c>
      <c r="H12" s="6" t="s">
        <v>59</v>
      </c>
      <c r="I12" s="6" t="s">
        <v>60</v>
      </c>
      <c r="J12" s="6" t="s">
        <v>61</v>
      </c>
      <c r="K12" s="6"/>
      <c r="L12" s="6"/>
      <c r="M12" s="6" t="s">
        <v>62</v>
      </c>
      <c r="N12" s="23">
        <v>13</v>
      </c>
      <c r="O12" s="23">
        <v>56</v>
      </c>
      <c r="P12" s="24">
        <v>3</v>
      </c>
    </row>
    <row r="13" spans="1:16" ht="12.75" customHeight="1" x14ac:dyDescent="0.2">
      <c r="A13" s="4"/>
      <c r="B13" s="11">
        <v>7</v>
      </c>
      <c r="C13" s="5" t="s">
        <v>28</v>
      </c>
      <c r="D13" s="5">
        <v>901</v>
      </c>
      <c r="E13" s="5" t="s">
        <v>29</v>
      </c>
      <c r="F13" s="6" t="s">
        <v>63</v>
      </c>
      <c r="G13" s="6" t="s">
        <v>64</v>
      </c>
      <c r="H13" s="6" t="s">
        <v>65</v>
      </c>
      <c r="I13" s="6" t="s">
        <v>33</v>
      </c>
      <c r="J13" s="6" t="s">
        <v>66</v>
      </c>
      <c r="K13" s="6"/>
      <c r="L13" s="6"/>
      <c r="M13" s="6" t="s">
        <v>67</v>
      </c>
      <c r="N13" s="23">
        <v>19</v>
      </c>
      <c r="O13" s="23">
        <v>82</v>
      </c>
      <c r="P13" s="24">
        <v>5</v>
      </c>
    </row>
    <row r="14" spans="1:16" x14ac:dyDescent="0.2">
      <c r="A14" s="4"/>
      <c r="B14" s="11"/>
      <c r="C14" s="8"/>
      <c r="D14" s="9"/>
      <c r="E14" s="9"/>
      <c r="F14" s="9"/>
      <c r="G14" s="9"/>
      <c r="H14" s="9"/>
      <c r="I14" s="9"/>
      <c r="J14" s="9"/>
      <c r="K14" s="9"/>
      <c r="L14" s="9"/>
      <c r="M14" s="9" t="s">
        <v>2</v>
      </c>
      <c r="N14" s="22">
        <f>AVERAGE($N$7:$N$13)</f>
        <v>16.714285714285715</v>
      </c>
      <c r="O14" s="22">
        <f>AVERAGE($O$7:$O$13)</f>
        <v>72.142857142857139</v>
      </c>
      <c r="P14" s="17">
        <f>AVERAGE($P$7:$P$13)</f>
        <v>4.1428571428571432</v>
      </c>
    </row>
    <row r="15" spans="1:16" ht="13.5" thickBot="1" x14ac:dyDescent="0.25">
      <c r="A15" s="1"/>
      <c r="B15" s="12"/>
      <c r="C15" s="13"/>
      <c r="D15" s="14"/>
      <c r="E15" s="14"/>
      <c r="F15" s="14"/>
      <c r="G15" s="14"/>
      <c r="H15" s="14"/>
      <c r="I15" s="14"/>
      <c r="J15" s="14"/>
      <c r="K15" s="14"/>
      <c r="L15" s="14"/>
      <c r="M15" s="25"/>
      <c r="N15" s="26"/>
      <c r="O15" s="26"/>
      <c r="P15" s="27"/>
    </row>
    <row r="16" spans="1:16" x14ac:dyDescent="0.2">
      <c r="A16" s="1"/>
      <c r="B16" s="1"/>
      <c r="C16" s="1"/>
      <c r="D16" s="3"/>
      <c r="E16" s="3"/>
      <c r="F16" s="3"/>
      <c r="G16" s="3"/>
      <c r="H16" s="3"/>
      <c r="I16" s="3"/>
      <c r="J16" s="3"/>
      <c r="K16" s="3"/>
      <c r="L16" s="3"/>
      <c r="M16" s="3" t="s">
        <v>0</v>
      </c>
      <c r="N16" s="3"/>
    </row>
  </sheetData>
  <mergeCells count="6">
    <mergeCell ref="B4:M4"/>
    <mergeCell ref="B3:I3"/>
    <mergeCell ref="J3:M3"/>
    <mergeCell ref="B1:M1"/>
    <mergeCell ref="B2:M2"/>
    <mergeCell ref="B5:M5"/>
  </mergeCells>
  <phoneticPr fontId="0" type="noConversion"/>
  <pageMargins left="0.27559055118110237" right="0.23622047244094491" top="0.31496062992125984" bottom="0.98425196850393704" header="0.19685039370078741" footer="0.51181102362204722"/>
  <pageSetup paperSize="9" scale="78" fitToHeight="5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A6"/>
  <sheetViews>
    <sheetView workbookViewId="0">
      <selection activeCell="A30005" sqref="A30005:P30006"/>
    </sheetView>
  </sheetViews>
  <sheetFormatPr defaultRowHeight="12.75" x14ac:dyDescent="0.2"/>
  <sheetData>
    <row r="5" spans="1:27" x14ac:dyDescent="0.2">
      <c r="A5" s="32" t="s">
        <v>3</v>
      </c>
      <c r="B5" t="e">
        <f>XLR_ERRNAME</f>
        <v>#NAME?</v>
      </c>
    </row>
    <row r="6" spans="1:27" x14ac:dyDescent="0.2">
      <c r="A6" t="s">
        <v>4</v>
      </c>
      <c r="B6">
        <v>0</v>
      </c>
      <c r="C6" s="33" t="s">
        <v>5</v>
      </c>
      <c r="D6" s="33" t="s">
        <v>6</v>
      </c>
      <c r="E6" s="33" t="s">
        <v>7</v>
      </c>
      <c r="F6" s="33" t="s">
        <v>8</v>
      </c>
      <c r="G6" s="33" t="s">
        <v>9</v>
      </c>
      <c r="H6" s="33" t="s">
        <v>0</v>
      </c>
      <c r="I6" s="33" t="s">
        <v>10</v>
      </c>
      <c r="J6" s="33" t="s">
        <v>11</v>
      </c>
      <c r="K6" s="33" t="s">
        <v>12</v>
      </c>
      <c r="L6" s="33" t="s">
        <v>13</v>
      </c>
      <c r="M6" s="33" t="s">
        <v>14</v>
      </c>
      <c r="N6" s="33" t="s">
        <v>15</v>
      </c>
      <c r="O6" s="33" t="s">
        <v>16</v>
      </c>
      <c r="P6" s="33" t="s">
        <v>17</v>
      </c>
      <c r="Q6" s="33" t="s">
        <v>18</v>
      </c>
      <c r="R6" s="33" t="s">
        <v>19</v>
      </c>
      <c r="S6" s="33" t="s">
        <v>20</v>
      </c>
      <c r="T6" s="33" t="s">
        <v>21</v>
      </c>
      <c r="U6" s="33" t="s">
        <v>22</v>
      </c>
      <c r="V6" s="33" t="s">
        <v>23</v>
      </c>
      <c r="W6" s="33" t="s">
        <v>24</v>
      </c>
      <c r="X6" s="33" t="s">
        <v>25</v>
      </c>
      <c r="Y6" s="33" t="s">
        <v>24</v>
      </c>
      <c r="Z6" s="33" t="s">
        <v>26</v>
      </c>
      <c r="AA6" s="33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Выполнение заданий</vt:lpstr>
      <vt:lpstr>SecondSheetRange</vt:lpstr>
      <vt:lpstr>'Выполнение заданий'!Заголовки_для_печати</vt:lpstr>
    </vt:vector>
  </TitlesOfParts>
  <Company>Центр тестирования Минобразования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cp:lastPrinted>2009-06-25T18:36:09Z</cp:lastPrinted>
  <dcterms:created xsi:type="dcterms:W3CDTF">2003-05-21T15:59:57Z</dcterms:created>
  <dcterms:modified xsi:type="dcterms:W3CDTF">2013-06-14T14:33:34Z</dcterms:modified>
</cp:coreProperties>
</file>