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35" windowWidth="18975" windowHeight="13740"/>
  </bookViews>
  <sheets>
    <sheet name="Выполнение заданий" sheetId="2" r:id="rId1"/>
    <sheet name="XLR_NoRangeSheet" sheetId="3" state="veryHidden" r:id="rId2"/>
  </sheets>
  <definedNames>
    <definedName name="S1_FileName" hidden="1">XLR_NoRangeSheet!$G$6</definedName>
    <definedName name="S1_FName1" hidden="1">XLR_NoRangeSheet!$I$6</definedName>
    <definedName name="S1_FName10" hidden="1">XLR_NoRangeSheet!$R$6</definedName>
    <definedName name="S1_FName11" hidden="1">XLR_NoRangeSheet!$S$6</definedName>
    <definedName name="S1_FName12" hidden="1">XLR_NoRangeSheet!$T$6</definedName>
    <definedName name="S1_FName13" hidden="1">XLR_NoRangeSheet!$U$6</definedName>
    <definedName name="S1_FName14" hidden="1">XLR_NoRangeSheet!$V$6</definedName>
    <definedName name="S1_FName15" hidden="1">XLR_NoRangeSheet!$W$6</definedName>
    <definedName name="S1_FName16" hidden="1">XLR_NoRangeSheet!$X$6</definedName>
    <definedName name="S1_FName17" hidden="1">XLR_NoRangeSheet!$Y$6</definedName>
    <definedName name="S1_FName18" hidden="1">XLR_NoRangeSheet!$Z$6</definedName>
    <definedName name="S1_FName19" hidden="1">XLR_NoRangeSheet!$AA$6</definedName>
    <definedName name="S1_FName2" hidden="1">XLR_NoRangeSheet!$J$6</definedName>
    <definedName name="S1_FName3" hidden="1">XLR_NoRangeSheet!$K$6</definedName>
    <definedName name="S1_FName4" hidden="1">XLR_NoRangeSheet!$L$6</definedName>
    <definedName name="S1_FName5" hidden="1">XLR_NoRangeSheet!$M$6</definedName>
    <definedName name="S1_FName6" hidden="1">XLR_NoRangeSheet!$N$6</definedName>
    <definedName name="S1_FName7" hidden="1">XLR_NoRangeSheet!$O$6</definedName>
    <definedName name="S1_FName8" hidden="1">XLR_NoRangeSheet!$P$6</definedName>
    <definedName name="S1_FName9" hidden="1">XLR_NoRangeSheet!$Q$6</definedName>
    <definedName name="S1_InstType" hidden="1">XLR_NoRangeSheet!$D$6</definedName>
    <definedName name="S1_MinBall" hidden="1">XLR_NoRangeSheet!$H$6</definedName>
    <definedName name="S1_RecNo" hidden="1">XLR_NoRangeSheet!$B$6</definedName>
    <definedName name="S1_SchoolCode" hidden="1">XLR_NoRangeSheet!$E$6</definedName>
    <definedName name="S1_SubjectCode" hidden="1">XLR_NoRangeSheet!$F$6</definedName>
    <definedName name="S1_Title" hidden="1">XLR_NoRangeSheet!$C$6</definedName>
    <definedName name="SecondSheetRange">'Выполнение заданий'!$A$7:$P$43</definedName>
    <definedName name="XLR_ERRNAMESTR" hidden="1">XLR_NoRangeSheet!$B$5</definedName>
    <definedName name="XLR_VERSION" hidden="1">XLR_NoRangeSheet!$A$5</definedName>
    <definedName name="_xlnm.Print_Titles" localSheetId="0">'Выполнение заданий'!$1:$6</definedName>
  </definedNames>
  <calcPr calcId="145621" fullCalcOnLoad="1"/>
</workbook>
</file>

<file path=xl/calcChain.xml><?xml version="1.0" encoding="utf-8"?>
<calcChain xmlns="http://schemas.openxmlformats.org/spreadsheetml/2006/main">
  <c r="P43" i="2" l="1"/>
  <c r="O43" i="2"/>
  <c r="N43" i="2"/>
  <c r="B5" i="3"/>
  <c r="O6" i="2"/>
  <c r="N6" i="2"/>
  <c r="P6" i="2"/>
  <c r="B1" i="2"/>
  <c r="B2" i="2"/>
  <c r="B3" i="2"/>
  <c r="J3" i="2"/>
  <c r="B4" i="2"/>
  <c r="C6" i="2"/>
  <c r="D6" i="2"/>
  <c r="E6" i="2"/>
  <c r="F6" i="2"/>
  <c r="G6" i="2"/>
  <c r="H6" i="2"/>
  <c r="I6" i="2"/>
  <c r="J6" i="2"/>
  <c r="K6" i="2"/>
  <c r="L6" i="2"/>
  <c r="M6" i="2"/>
</calcChain>
</file>

<file path=xl/sharedStrings.xml><?xml version="1.0" encoding="utf-8"?>
<sst xmlns="http://schemas.openxmlformats.org/spreadsheetml/2006/main" count="389" uniqueCount="208">
  <si>
    <t/>
  </si>
  <si>
    <t>№</t>
  </si>
  <si>
    <t>Среднее</t>
  </si>
  <si>
    <t>4.2, Developer  (build 122-D7)</t>
  </si>
  <si>
    <t>S1</t>
  </si>
  <si>
    <t>Протокол проверки результатов Государственной итоговой аттестации девятых классов в 2013 году</t>
  </si>
  <si>
    <t xml:space="preserve">Код ОУ: </t>
  </si>
  <si>
    <t>71352</t>
  </si>
  <si>
    <t>03-Физика</t>
  </si>
  <si>
    <t>77-г. Москва</t>
  </si>
  <si>
    <t>Класс</t>
  </si>
  <si>
    <t>Код ППЭ</t>
  </si>
  <si>
    <t>Аудитория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</si>
  <si>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</si>
  <si>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</si>
  <si>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</si>
  <si>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</si>
  <si>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</si>
  <si>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</si>
  <si>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</si>
  <si>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</si>
  <si>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</si>
  <si>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</si>
  <si>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</si>
  <si>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Оценка</t>
  </si>
  <si>
    <t>Рейтинг</t>
  </si>
  <si>
    <t>Верных ответов</t>
  </si>
  <si>
    <t>Процент верных ответов</t>
  </si>
  <si>
    <t>9</t>
  </si>
  <si>
    <t>0007</t>
  </si>
  <si>
    <t>Азарх</t>
  </si>
  <si>
    <t>Анастасия</t>
  </si>
  <si>
    <t>Дмитриевна</t>
  </si>
  <si>
    <t>4511</t>
  </si>
  <si>
    <t>278648</t>
  </si>
  <si>
    <t>++++++++++++++++++</t>
  </si>
  <si>
    <t>2222</t>
  </si>
  <si>
    <t>2(2)3(4)1(2)3(3)3(3)</t>
  </si>
  <si>
    <t>Артемьева</t>
  </si>
  <si>
    <t>Мария</t>
  </si>
  <si>
    <t>Андреевна</t>
  </si>
  <si>
    <t>340111</t>
  </si>
  <si>
    <t>0(2)4(4)1(2)3(3)3(3)</t>
  </si>
  <si>
    <t>0006</t>
  </si>
  <si>
    <t>Васильченко</t>
  </si>
  <si>
    <t>Андрей</t>
  </si>
  <si>
    <t>Дмитриевич</t>
  </si>
  <si>
    <t>466688</t>
  </si>
  <si>
    <t>+++-+-+++-++-++++-</t>
  </si>
  <si>
    <t>2(2)1(4)0(2)3(3)3(3)</t>
  </si>
  <si>
    <t>0005</t>
  </si>
  <si>
    <t>Вельдяйкин</t>
  </si>
  <si>
    <t>Николай</t>
  </si>
  <si>
    <t>Олегович</t>
  </si>
  <si>
    <t>354593</t>
  </si>
  <si>
    <t>2111</t>
  </si>
  <si>
    <t>2(2)4(4)2(2)2(3)3(3)</t>
  </si>
  <si>
    <t>Дмитриев</t>
  </si>
  <si>
    <t>Иван</t>
  </si>
  <si>
    <t>Владимирович</t>
  </si>
  <si>
    <t>539714</t>
  </si>
  <si>
    <t>2(2)4(4)2(2)3(3)3(3)</t>
  </si>
  <si>
    <t>Журавлев</t>
  </si>
  <si>
    <t>Александр</t>
  </si>
  <si>
    <t>353540</t>
  </si>
  <si>
    <t>2220</t>
  </si>
  <si>
    <t>2(2)4(4)1(2)3(3)0(3)</t>
  </si>
  <si>
    <t>Золотарев</t>
  </si>
  <si>
    <t>Кирилл</t>
  </si>
  <si>
    <t>Сергеевич</t>
  </si>
  <si>
    <t>355939</t>
  </si>
  <si>
    <t>1(2)4(4)1(2)3(3)2(3)</t>
  </si>
  <si>
    <t>Ильин</t>
  </si>
  <si>
    <t>Василий</t>
  </si>
  <si>
    <t>Викторович</t>
  </si>
  <si>
    <t>4611</t>
  </si>
  <si>
    <t>599048</t>
  </si>
  <si>
    <t>+++--++++++----+-+</t>
  </si>
  <si>
    <t>2122</t>
  </si>
  <si>
    <t>0(2)3(4)1(2)0(3)0(3)</t>
  </si>
  <si>
    <t>Конарковски</t>
  </si>
  <si>
    <t>Филипп Хенрик</t>
  </si>
  <si>
    <t>436170</t>
  </si>
  <si>
    <t>2(2)4(4)2(2)1(3)3(3)</t>
  </si>
  <si>
    <t>Копылов</t>
  </si>
  <si>
    <t>Олег</t>
  </si>
  <si>
    <t>Павлович</t>
  </si>
  <si>
    <t>395341</t>
  </si>
  <si>
    <t>++-+++-+++++++++++</t>
  </si>
  <si>
    <t>2(2)4(4)0(2)3(3)3(3)</t>
  </si>
  <si>
    <t>Королев</t>
  </si>
  <si>
    <t>Алексей</t>
  </si>
  <si>
    <t>489214</t>
  </si>
  <si>
    <t>++++-+++++++++++++</t>
  </si>
  <si>
    <t>2(2)4(4)2(2)0(3)0(3)</t>
  </si>
  <si>
    <t>Корчагин</t>
  </si>
  <si>
    <t>Сергей</t>
  </si>
  <si>
    <t>Андреевич</t>
  </si>
  <si>
    <t>250908</t>
  </si>
  <si>
    <t>-++-+-+++-++-++++-</t>
  </si>
  <si>
    <t>2022</t>
  </si>
  <si>
    <t>1(2)4(4)1(2)3(3)3(3)</t>
  </si>
  <si>
    <t>Лавров</t>
  </si>
  <si>
    <t>4513</t>
  </si>
  <si>
    <t>014669</t>
  </si>
  <si>
    <t>+++++-++++++++++++</t>
  </si>
  <si>
    <t>2(2)4(4)2(2)1(3)2(3)</t>
  </si>
  <si>
    <t>Лефлер</t>
  </si>
  <si>
    <t>Иосиф</t>
  </si>
  <si>
    <t>Александрович</t>
  </si>
  <si>
    <t>615547</t>
  </si>
  <si>
    <t>1(2)0(4)2(2)2(3)3(3)</t>
  </si>
  <si>
    <t>Мартынов</t>
  </si>
  <si>
    <t>592475</t>
  </si>
  <si>
    <t>0(2)1(4)0(2)2(3)0(3)</t>
  </si>
  <si>
    <t>Матвеев</t>
  </si>
  <si>
    <t>Данила</t>
  </si>
  <si>
    <t>221784</t>
  </si>
  <si>
    <t>Медведев</t>
  </si>
  <si>
    <t>Вячеславович</t>
  </si>
  <si>
    <t>399795</t>
  </si>
  <si>
    <t>0(2)1(4)0(2)0(3)0(3)</t>
  </si>
  <si>
    <t>Находкина</t>
  </si>
  <si>
    <t>Кристина</t>
  </si>
  <si>
    <t>Сергеевна</t>
  </si>
  <si>
    <t>635128</t>
  </si>
  <si>
    <t>Николаевский</t>
  </si>
  <si>
    <t>014540</t>
  </si>
  <si>
    <t>2212</t>
  </si>
  <si>
    <t>0(2)2(4)2(2)2(3)2(3)</t>
  </si>
  <si>
    <t>Осипов</t>
  </si>
  <si>
    <t>Юрий</t>
  </si>
  <si>
    <t>Юрьевич</t>
  </si>
  <si>
    <t>617663</t>
  </si>
  <si>
    <t>1(2)2(4)0(2)0(3)0(3)</t>
  </si>
  <si>
    <t>Платонова</t>
  </si>
  <si>
    <t>Владиславовна</t>
  </si>
  <si>
    <t>634132</t>
  </si>
  <si>
    <t>2(2)2(4)1(2)3(3)0(3)</t>
  </si>
  <si>
    <t>Посохин</t>
  </si>
  <si>
    <t>204534</t>
  </si>
  <si>
    <t>+++-+-++++++++++++</t>
  </si>
  <si>
    <t>2(2)3(4)2(2)3(3)0(3)</t>
  </si>
  <si>
    <t>Пудов</t>
  </si>
  <si>
    <t>Владимир</t>
  </si>
  <si>
    <t>623566</t>
  </si>
  <si>
    <t>0(2)4(4)2(2)2(3)0(3)</t>
  </si>
  <si>
    <t>Рогозин</t>
  </si>
  <si>
    <t>Артем</t>
  </si>
  <si>
    <t>008367</t>
  </si>
  <si>
    <t>1(2)2(4)1(2)0(3)0(3)</t>
  </si>
  <si>
    <t>Сомик</t>
  </si>
  <si>
    <t>Николаевич</t>
  </si>
  <si>
    <t>437440</t>
  </si>
  <si>
    <t>Сомов</t>
  </si>
  <si>
    <t>254642</t>
  </si>
  <si>
    <t>2211</t>
  </si>
  <si>
    <t>0(2)4(4)0(2)3(3)2(3)</t>
  </si>
  <si>
    <t>Старостин</t>
  </si>
  <si>
    <t>Ильич</t>
  </si>
  <si>
    <t>312889</t>
  </si>
  <si>
    <t>2(2)2(4)2(2)2(3)3(3)</t>
  </si>
  <si>
    <t>Тутушкин</t>
  </si>
  <si>
    <t>Евгеньевич</t>
  </si>
  <si>
    <t>362123</t>
  </si>
  <si>
    <t>++-++++++++-++++++</t>
  </si>
  <si>
    <t>0(2)3(4)2(2)0(3)3(3)</t>
  </si>
  <si>
    <t>Туфанова</t>
  </si>
  <si>
    <t>Елизавета</t>
  </si>
  <si>
    <t>Юрьевна</t>
  </si>
  <si>
    <t>466692</t>
  </si>
  <si>
    <t>2(2)3(4)2(2)1(3)1(3)</t>
  </si>
  <si>
    <t>Фахрутдинова</t>
  </si>
  <si>
    <t>Дарья</t>
  </si>
  <si>
    <t>Абдулберовна</t>
  </si>
  <si>
    <t>4512</t>
  </si>
  <si>
    <t>713021</t>
  </si>
  <si>
    <t>++++-++++++++++--+</t>
  </si>
  <si>
    <t>2(2)3(4)0(2)3(3)3(3)</t>
  </si>
  <si>
    <t>Ханбекян</t>
  </si>
  <si>
    <t>Рубенович</t>
  </si>
  <si>
    <t>629760</t>
  </si>
  <si>
    <t>Хомяков</t>
  </si>
  <si>
    <t>Кевин</t>
  </si>
  <si>
    <t>Иванович</t>
  </si>
  <si>
    <t>331049</t>
  </si>
  <si>
    <t>2200</t>
  </si>
  <si>
    <t>2(2)3(4)2(2)0(3)0(3)</t>
  </si>
  <si>
    <t>Хохлов</t>
  </si>
  <si>
    <t>390969</t>
  </si>
  <si>
    <t>++++++++++++++--++</t>
  </si>
  <si>
    <t>1(2)1(4)0(2)3(3)3(3)</t>
  </si>
  <si>
    <t>Шумов</t>
  </si>
  <si>
    <t>Артём</t>
  </si>
  <si>
    <t>Алексеевич</t>
  </si>
  <si>
    <t>677109</t>
  </si>
  <si>
    <t>++++-++++-+-++++++</t>
  </si>
  <si>
    <t>2(2)0(4)0(2)1(3)1(3)</t>
  </si>
  <si>
    <t>Юсупов</t>
  </si>
  <si>
    <t>Альберт</t>
  </si>
  <si>
    <t>Маратович</t>
  </si>
  <si>
    <t>689770</t>
  </si>
  <si>
    <t>2(2)2(4)2(2)3(3)3(3)</t>
  </si>
  <si>
    <t>Яковенко</t>
  </si>
  <si>
    <t>657154</t>
  </si>
  <si>
    <t>++-+-++++++++++++-</t>
  </si>
  <si>
    <t>1222</t>
  </si>
  <si>
    <t>2(2)3(4)0(2)0(3)2(3)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</si>
</sst>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 Cyr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NumberFormat="1" applyBorder="1"/>
    <xf numFmtId="164" fontId="0" fillId="0" borderId="6" xfId="0" applyNumberFormat="1" applyBorder="1" applyAlignment="1">
      <alignment horizontal="right" vertical="center"/>
    </xf>
    <xf numFmtId="0" fontId="0" fillId="0" borderId="11" xfId="0" applyNumberFormat="1" applyFill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5"/>
  <sheetViews>
    <sheetView tabSelected="1" zoomScaleNormal="100" workbookViewId="0"/>
  </sheetViews>
  <sheetFormatPr defaultRowHeight="12.75" x14ac:dyDescent="0.2"/>
  <cols>
    <col min="1" max="1" width="4.140625" customWidth="1"/>
    <col min="2" max="3" width="8.42578125" customWidth="1"/>
    <col min="4" max="4" width="8.7109375" customWidth="1"/>
    <col min="5" max="5" width="11.28515625" customWidth="1"/>
    <col min="6" max="6" width="11.7109375" customWidth="1"/>
    <col min="7" max="7" width="14.28515625" bestFit="1" customWidth="1"/>
    <col min="8" max="11" width="15" customWidth="1"/>
    <col min="12" max="12" width="31.85546875" bestFit="1" customWidth="1"/>
    <col min="13" max="13" width="18.140625" customWidth="1"/>
    <col min="14" max="14" width="12" customWidth="1"/>
    <col min="15" max="15" width="11" customWidth="1"/>
    <col min="16" max="16" width="10.5703125" customWidth="1"/>
  </cols>
  <sheetData>
    <row r="1" spans="1:16" ht="16.5" x14ac:dyDescent="0.2">
      <c r="B1" s="28" t="str">
        <f>S1_Title</f>
        <v>Протокол проверки результатов Государственной итоговой аттестации девятых классов в 2013 году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8"/>
      <c r="O1" s="2"/>
    </row>
    <row r="2" spans="1:16" ht="16.5" x14ac:dyDescent="0.2">
      <c r="B2" s="28" t="str">
        <f>S1_FileName</f>
        <v>77-г. Москва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8"/>
      <c r="O2" s="2"/>
    </row>
    <row r="3" spans="1:16" ht="16.5" x14ac:dyDescent="0.2">
      <c r="B3" s="29" t="str">
        <f>S1_InstType</f>
        <v xml:space="preserve">Код ОУ: </v>
      </c>
      <c r="C3" s="29"/>
      <c r="D3" s="29"/>
      <c r="E3" s="29"/>
      <c r="F3" s="29"/>
      <c r="G3" s="29"/>
      <c r="H3" s="29"/>
      <c r="I3" s="29"/>
      <c r="J3" s="30" t="str">
        <f>S1_SchoolCode</f>
        <v>71352</v>
      </c>
      <c r="K3" s="30"/>
      <c r="L3" s="30"/>
      <c r="M3" s="30"/>
      <c r="N3" s="19"/>
    </row>
    <row r="4" spans="1:16" ht="16.5" x14ac:dyDescent="0.2">
      <c r="B4" s="28" t="str">
        <f>S1_SubjectCode</f>
        <v>03-Физика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8"/>
    </row>
    <row r="5" spans="1:16" ht="17.25" customHeight="1" thickBo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0"/>
      <c r="O5" s="15"/>
    </row>
    <row r="6" spans="1:16" ht="38.25" x14ac:dyDescent="0.2">
      <c r="B6" s="10" t="s">
        <v>1</v>
      </c>
      <c r="C6" s="7" t="str">
        <f>S1_FName1</f>
        <v>Класс</v>
      </c>
      <c r="D6" s="7" t="str">
        <f>S1_FName2</f>
        <v>Код ППЭ</v>
      </c>
      <c r="E6" s="7" t="str">
        <f>S1_FName3</f>
        <v>Аудитория</v>
      </c>
      <c r="F6" s="7" t="str">
        <f>S1_FName4</f>
        <v>Фамилия</v>
      </c>
      <c r="G6" s="7" t="str">
        <f>S1_FName5</f>
        <v>Имя</v>
      </c>
      <c r="H6" s="7" t="str">
        <f>S1_FName6</f>
        <v>Отчество</v>
      </c>
      <c r="I6" s="7" t="str">
        <f>S1_FName13</f>
        <v>Серия документа</v>
      </c>
      <c r="J6" s="7" t="str">
        <f>S1_FName14</f>
        <v>Номер документа</v>
      </c>
      <c r="K6" s="7" t="str">
        <f>S1_FName10</f>
        <v>Задания типа А</v>
      </c>
      <c r="L6" s="7" t="str">
        <f>S1_FName11</f>
        <v>Задания типа В</v>
      </c>
      <c r="M6" s="7" t="str">
        <f>S1_FName12</f>
        <v>Задания типа C</v>
      </c>
      <c r="N6" s="21" t="str">
        <f>S1_FName18</f>
        <v>Верных ответов</v>
      </c>
      <c r="O6" s="21" t="str">
        <f>S1_FName19</f>
        <v>Процент верных ответов</v>
      </c>
      <c r="P6" s="16" t="str">
        <f>S1_FName15</f>
        <v>Оценка</v>
      </c>
    </row>
    <row r="7" spans="1:16" ht="12.75" customHeight="1" x14ac:dyDescent="0.2">
      <c r="A7" s="4"/>
      <c r="B7" s="11">
        <v>1</v>
      </c>
      <c r="C7" s="5" t="s">
        <v>28</v>
      </c>
      <c r="D7" s="5">
        <v>1352</v>
      </c>
      <c r="E7" s="5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  <c r="L7" s="6" t="s">
        <v>36</v>
      </c>
      <c r="M7" s="6" t="s">
        <v>37</v>
      </c>
      <c r="N7" s="23">
        <v>38</v>
      </c>
      <c r="O7" s="23">
        <v>95</v>
      </c>
      <c r="P7" s="24">
        <v>5</v>
      </c>
    </row>
    <row r="8" spans="1:16" ht="12.75" customHeight="1" x14ac:dyDescent="0.2">
      <c r="A8" s="4"/>
      <c r="B8" s="11">
        <v>2</v>
      </c>
      <c r="C8" s="5" t="s">
        <v>28</v>
      </c>
      <c r="D8" s="5">
        <v>1352</v>
      </c>
      <c r="E8" s="5" t="s">
        <v>29</v>
      </c>
      <c r="F8" s="6" t="s">
        <v>38</v>
      </c>
      <c r="G8" s="6" t="s">
        <v>39</v>
      </c>
      <c r="H8" s="6" t="s">
        <v>40</v>
      </c>
      <c r="I8" s="6" t="s">
        <v>33</v>
      </c>
      <c r="J8" s="6" t="s">
        <v>41</v>
      </c>
      <c r="K8" s="6" t="s">
        <v>35</v>
      </c>
      <c r="L8" s="6" t="s">
        <v>36</v>
      </c>
      <c r="M8" s="6" t="s">
        <v>42</v>
      </c>
      <c r="N8" s="23">
        <v>37</v>
      </c>
      <c r="O8" s="23">
        <v>92</v>
      </c>
      <c r="P8" s="24">
        <v>5</v>
      </c>
    </row>
    <row r="9" spans="1:16" ht="12.75" customHeight="1" x14ac:dyDescent="0.2">
      <c r="A9" s="4"/>
      <c r="B9" s="11">
        <v>3</v>
      </c>
      <c r="C9" s="5" t="s">
        <v>28</v>
      </c>
      <c r="D9" s="5">
        <v>1352</v>
      </c>
      <c r="E9" s="5" t="s">
        <v>43</v>
      </c>
      <c r="F9" s="6" t="s">
        <v>44</v>
      </c>
      <c r="G9" s="6" t="s">
        <v>45</v>
      </c>
      <c r="H9" s="6" t="s">
        <v>46</v>
      </c>
      <c r="I9" s="6" t="s">
        <v>33</v>
      </c>
      <c r="J9" s="6" t="s">
        <v>47</v>
      </c>
      <c r="K9" s="6" t="s">
        <v>48</v>
      </c>
      <c r="L9" s="6" t="s">
        <v>36</v>
      </c>
      <c r="M9" s="6" t="s">
        <v>49</v>
      </c>
      <c r="N9" s="23">
        <v>30</v>
      </c>
      <c r="O9" s="23">
        <v>75</v>
      </c>
      <c r="P9" s="24">
        <v>5</v>
      </c>
    </row>
    <row r="10" spans="1:16" ht="12.75" customHeight="1" x14ac:dyDescent="0.2">
      <c r="A10" s="4"/>
      <c r="B10" s="11">
        <v>4</v>
      </c>
      <c r="C10" s="5" t="s">
        <v>28</v>
      </c>
      <c r="D10" s="5">
        <v>1352</v>
      </c>
      <c r="E10" s="5" t="s">
        <v>50</v>
      </c>
      <c r="F10" s="6" t="s">
        <v>51</v>
      </c>
      <c r="G10" s="6" t="s">
        <v>52</v>
      </c>
      <c r="H10" s="6" t="s">
        <v>53</v>
      </c>
      <c r="I10" s="6" t="s">
        <v>33</v>
      </c>
      <c r="J10" s="6" t="s">
        <v>54</v>
      </c>
      <c r="K10" s="6" t="s">
        <v>35</v>
      </c>
      <c r="L10" s="6" t="s">
        <v>55</v>
      </c>
      <c r="M10" s="6" t="s">
        <v>56</v>
      </c>
      <c r="N10" s="23">
        <v>36</v>
      </c>
      <c r="O10" s="23">
        <v>90</v>
      </c>
      <c r="P10" s="24">
        <v>5</v>
      </c>
    </row>
    <row r="11" spans="1:16" ht="12.75" customHeight="1" x14ac:dyDescent="0.2">
      <c r="A11" s="4"/>
      <c r="B11" s="11">
        <v>5</v>
      </c>
      <c r="C11" s="5" t="s">
        <v>28</v>
      </c>
      <c r="D11" s="5">
        <v>1352</v>
      </c>
      <c r="E11" s="5" t="s">
        <v>50</v>
      </c>
      <c r="F11" s="6" t="s">
        <v>57</v>
      </c>
      <c r="G11" s="6" t="s">
        <v>58</v>
      </c>
      <c r="H11" s="6" t="s">
        <v>59</v>
      </c>
      <c r="I11" s="6" t="s">
        <v>33</v>
      </c>
      <c r="J11" s="6" t="s">
        <v>60</v>
      </c>
      <c r="K11" s="6" t="s">
        <v>35</v>
      </c>
      <c r="L11" s="6" t="s">
        <v>36</v>
      </c>
      <c r="M11" s="6" t="s">
        <v>61</v>
      </c>
      <c r="N11" s="23">
        <v>40</v>
      </c>
      <c r="O11" s="23">
        <v>100</v>
      </c>
      <c r="P11" s="24">
        <v>5</v>
      </c>
    </row>
    <row r="12" spans="1:16" ht="12.75" customHeight="1" x14ac:dyDescent="0.2">
      <c r="A12" s="4"/>
      <c r="B12" s="11">
        <v>6</v>
      </c>
      <c r="C12" s="5" t="s">
        <v>28</v>
      </c>
      <c r="D12" s="5">
        <v>1352</v>
      </c>
      <c r="E12" s="5" t="s">
        <v>50</v>
      </c>
      <c r="F12" s="6" t="s">
        <v>62</v>
      </c>
      <c r="G12" s="6" t="s">
        <v>63</v>
      </c>
      <c r="H12" s="6" t="s">
        <v>46</v>
      </c>
      <c r="I12" s="6" t="s">
        <v>33</v>
      </c>
      <c r="J12" s="6" t="s">
        <v>64</v>
      </c>
      <c r="K12" s="6" t="s">
        <v>35</v>
      </c>
      <c r="L12" s="6" t="s">
        <v>65</v>
      </c>
      <c r="M12" s="6" t="s">
        <v>66</v>
      </c>
      <c r="N12" s="23">
        <v>34</v>
      </c>
      <c r="O12" s="23">
        <v>85</v>
      </c>
      <c r="P12" s="24">
        <v>5</v>
      </c>
    </row>
    <row r="13" spans="1:16" ht="12.75" customHeight="1" x14ac:dyDescent="0.2">
      <c r="A13" s="4"/>
      <c r="B13" s="11">
        <v>7</v>
      </c>
      <c r="C13" s="5" t="s">
        <v>28</v>
      </c>
      <c r="D13" s="5">
        <v>1352</v>
      </c>
      <c r="E13" s="5" t="s">
        <v>43</v>
      </c>
      <c r="F13" s="6" t="s">
        <v>67</v>
      </c>
      <c r="G13" s="6" t="s">
        <v>68</v>
      </c>
      <c r="H13" s="6" t="s">
        <v>69</v>
      </c>
      <c r="I13" s="6" t="s">
        <v>33</v>
      </c>
      <c r="J13" s="6" t="s">
        <v>70</v>
      </c>
      <c r="K13" s="6" t="s">
        <v>35</v>
      </c>
      <c r="L13" s="6" t="s">
        <v>36</v>
      </c>
      <c r="M13" s="6" t="s">
        <v>71</v>
      </c>
      <c r="N13" s="23">
        <v>37</v>
      </c>
      <c r="O13" s="23">
        <v>92</v>
      </c>
      <c r="P13" s="24">
        <v>5</v>
      </c>
    </row>
    <row r="14" spans="1:16" ht="12.75" customHeight="1" x14ac:dyDescent="0.2">
      <c r="A14" s="4"/>
      <c r="B14" s="11">
        <v>8</v>
      </c>
      <c r="C14" s="5" t="s">
        <v>28</v>
      </c>
      <c r="D14" s="5">
        <v>1352</v>
      </c>
      <c r="E14" s="5" t="s">
        <v>29</v>
      </c>
      <c r="F14" s="6" t="s">
        <v>72</v>
      </c>
      <c r="G14" s="6" t="s">
        <v>73</v>
      </c>
      <c r="H14" s="6" t="s">
        <v>74</v>
      </c>
      <c r="I14" s="6" t="s">
        <v>75</v>
      </c>
      <c r="J14" s="6" t="s">
        <v>76</v>
      </c>
      <c r="K14" s="6" t="s">
        <v>77</v>
      </c>
      <c r="L14" s="6" t="s">
        <v>78</v>
      </c>
      <c r="M14" s="6" t="s">
        <v>79</v>
      </c>
      <c r="N14" s="23">
        <v>22</v>
      </c>
      <c r="O14" s="23">
        <v>55</v>
      </c>
      <c r="P14" s="24">
        <v>4</v>
      </c>
    </row>
    <row r="15" spans="1:16" ht="12.75" customHeight="1" x14ac:dyDescent="0.2">
      <c r="A15" s="4"/>
      <c r="B15" s="11">
        <v>9</v>
      </c>
      <c r="C15" s="5" t="s">
        <v>28</v>
      </c>
      <c r="D15" s="5">
        <v>1352</v>
      </c>
      <c r="E15" s="5" t="s">
        <v>29</v>
      </c>
      <c r="F15" s="6" t="s">
        <v>80</v>
      </c>
      <c r="G15" s="6" t="s">
        <v>81</v>
      </c>
      <c r="H15" s="6"/>
      <c r="I15" s="6" t="s">
        <v>33</v>
      </c>
      <c r="J15" s="6" t="s">
        <v>82</v>
      </c>
      <c r="K15" s="6" t="s">
        <v>35</v>
      </c>
      <c r="L15" s="6" t="s">
        <v>36</v>
      </c>
      <c r="M15" s="6" t="s">
        <v>83</v>
      </c>
      <c r="N15" s="23">
        <v>38</v>
      </c>
      <c r="O15" s="23">
        <v>95</v>
      </c>
      <c r="P15" s="24">
        <v>5</v>
      </c>
    </row>
    <row r="16" spans="1:16" ht="12.75" customHeight="1" x14ac:dyDescent="0.2">
      <c r="A16" s="4"/>
      <c r="B16" s="11">
        <v>10</v>
      </c>
      <c r="C16" s="5" t="s">
        <v>28</v>
      </c>
      <c r="D16" s="5">
        <v>1352</v>
      </c>
      <c r="E16" s="5" t="s">
        <v>50</v>
      </c>
      <c r="F16" s="6" t="s">
        <v>84</v>
      </c>
      <c r="G16" s="6" t="s">
        <v>85</v>
      </c>
      <c r="H16" s="6" t="s">
        <v>86</v>
      </c>
      <c r="I16" s="6" t="s">
        <v>33</v>
      </c>
      <c r="J16" s="6" t="s">
        <v>87</v>
      </c>
      <c r="K16" s="6" t="s">
        <v>88</v>
      </c>
      <c r="L16" s="6" t="s">
        <v>36</v>
      </c>
      <c r="M16" s="6" t="s">
        <v>89</v>
      </c>
      <c r="N16" s="23">
        <v>36</v>
      </c>
      <c r="O16" s="23">
        <v>90</v>
      </c>
      <c r="P16" s="24">
        <v>5</v>
      </c>
    </row>
    <row r="17" spans="1:16" ht="12.75" customHeight="1" x14ac:dyDescent="0.2">
      <c r="A17" s="4"/>
      <c r="B17" s="11">
        <v>11</v>
      </c>
      <c r="C17" s="5" t="s">
        <v>28</v>
      </c>
      <c r="D17" s="5">
        <v>1352</v>
      </c>
      <c r="E17" s="5" t="s">
        <v>43</v>
      </c>
      <c r="F17" s="6" t="s">
        <v>90</v>
      </c>
      <c r="G17" s="6" t="s">
        <v>91</v>
      </c>
      <c r="H17" s="6" t="s">
        <v>46</v>
      </c>
      <c r="I17" s="6" t="s">
        <v>33</v>
      </c>
      <c r="J17" s="6" t="s">
        <v>92</v>
      </c>
      <c r="K17" s="6" t="s">
        <v>93</v>
      </c>
      <c r="L17" s="6" t="s">
        <v>36</v>
      </c>
      <c r="M17" s="6" t="s">
        <v>94</v>
      </c>
      <c r="N17" s="23">
        <v>33</v>
      </c>
      <c r="O17" s="23">
        <v>82</v>
      </c>
      <c r="P17" s="24">
        <v>5</v>
      </c>
    </row>
    <row r="18" spans="1:16" ht="12.75" customHeight="1" x14ac:dyDescent="0.2">
      <c r="A18" s="4"/>
      <c r="B18" s="11">
        <v>12</v>
      </c>
      <c r="C18" s="5" t="s">
        <v>28</v>
      </c>
      <c r="D18" s="5">
        <v>1352</v>
      </c>
      <c r="E18" s="5" t="s">
        <v>29</v>
      </c>
      <c r="F18" s="6" t="s">
        <v>95</v>
      </c>
      <c r="G18" s="6" t="s">
        <v>96</v>
      </c>
      <c r="H18" s="6" t="s">
        <v>97</v>
      </c>
      <c r="I18" s="6" t="s">
        <v>33</v>
      </c>
      <c r="J18" s="6" t="s">
        <v>98</v>
      </c>
      <c r="K18" s="6" t="s">
        <v>99</v>
      </c>
      <c r="L18" s="6" t="s">
        <v>100</v>
      </c>
      <c r="M18" s="6" t="s">
        <v>101</v>
      </c>
      <c r="N18" s="23">
        <v>30</v>
      </c>
      <c r="O18" s="23">
        <v>75</v>
      </c>
      <c r="P18" s="24">
        <v>5</v>
      </c>
    </row>
    <row r="19" spans="1:16" ht="12.75" customHeight="1" x14ac:dyDescent="0.2">
      <c r="A19" s="4"/>
      <c r="B19" s="11">
        <v>13</v>
      </c>
      <c r="C19" s="5" t="s">
        <v>28</v>
      </c>
      <c r="D19" s="5">
        <v>1352</v>
      </c>
      <c r="E19" s="5" t="s">
        <v>29</v>
      </c>
      <c r="F19" s="6" t="s">
        <v>102</v>
      </c>
      <c r="G19" s="6" t="s">
        <v>63</v>
      </c>
      <c r="H19" s="6" t="s">
        <v>46</v>
      </c>
      <c r="I19" s="6" t="s">
        <v>103</v>
      </c>
      <c r="J19" s="6" t="s">
        <v>104</v>
      </c>
      <c r="K19" s="6" t="s">
        <v>105</v>
      </c>
      <c r="L19" s="6" t="s">
        <v>36</v>
      </c>
      <c r="M19" s="6" t="s">
        <v>106</v>
      </c>
      <c r="N19" s="23">
        <v>36</v>
      </c>
      <c r="O19" s="23">
        <v>90</v>
      </c>
      <c r="P19" s="24">
        <v>5</v>
      </c>
    </row>
    <row r="20" spans="1:16" ht="12.75" customHeight="1" x14ac:dyDescent="0.2">
      <c r="A20" s="4"/>
      <c r="B20" s="11">
        <v>14</v>
      </c>
      <c r="C20" s="5" t="s">
        <v>28</v>
      </c>
      <c r="D20" s="5">
        <v>1352</v>
      </c>
      <c r="E20" s="5" t="s">
        <v>29</v>
      </c>
      <c r="F20" s="6" t="s">
        <v>107</v>
      </c>
      <c r="G20" s="6" t="s">
        <v>108</v>
      </c>
      <c r="H20" s="6" t="s">
        <v>109</v>
      </c>
      <c r="I20" s="6" t="s">
        <v>75</v>
      </c>
      <c r="J20" s="6" t="s">
        <v>110</v>
      </c>
      <c r="K20" s="6" t="s">
        <v>35</v>
      </c>
      <c r="L20" s="6" t="s">
        <v>36</v>
      </c>
      <c r="M20" s="6" t="s">
        <v>111</v>
      </c>
      <c r="N20" s="23">
        <v>34</v>
      </c>
      <c r="O20" s="23">
        <v>85</v>
      </c>
      <c r="P20" s="24">
        <v>5</v>
      </c>
    </row>
    <row r="21" spans="1:16" ht="12.75" customHeight="1" x14ac:dyDescent="0.2">
      <c r="A21" s="4"/>
      <c r="B21" s="11">
        <v>15</v>
      </c>
      <c r="C21" s="5" t="s">
        <v>28</v>
      </c>
      <c r="D21" s="5">
        <v>1352</v>
      </c>
      <c r="E21" s="5" t="s">
        <v>43</v>
      </c>
      <c r="F21" s="6" t="s">
        <v>112</v>
      </c>
      <c r="G21" s="6" t="s">
        <v>58</v>
      </c>
      <c r="H21" s="6" t="s">
        <v>109</v>
      </c>
      <c r="I21" s="6" t="s">
        <v>33</v>
      </c>
      <c r="J21" s="6" t="s">
        <v>113</v>
      </c>
      <c r="K21" s="6" t="s">
        <v>35</v>
      </c>
      <c r="L21" s="6" t="s">
        <v>36</v>
      </c>
      <c r="M21" s="6" t="s">
        <v>114</v>
      </c>
      <c r="N21" s="23">
        <v>29</v>
      </c>
      <c r="O21" s="23">
        <v>72</v>
      </c>
      <c r="P21" s="24">
        <v>4</v>
      </c>
    </row>
    <row r="22" spans="1:16" ht="12.75" customHeight="1" x14ac:dyDescent="0.2">
      <c r="A22" s="4"/>
      <c r="B22" s="11">
        <v>16</v>
      </c>
      <c r="C22" s="5" t="s">
        <v>28</v>
      </c>
      <c r="D22" s="5">
        <v>1352</v>
      </c>
      <c r="E22" s="5" t="s">
        <v>29</v>
      </c>
      <c r="F22" s="6" t="s">
        <v>115</v>
      </c>
      <c r="G22" s="6" t="s">
        <v>116</v>
      </c>
      <c r="H22" s="6" t="s">
        <v>59</v>
      </c>
      <c r="I22" s="6" t="s">
        <v>33</v>
      </c>
      <c r="J22" s="6" t="s">
        <v>117</v>
      </c>
      <c r="K22" s="6" t="s">
        <v>35</v>
      </c>
      <c r="L22" s="6" t="s">
        <v>36</v>
      </c>
      <c r="M22" s="6" t="s">
        <v>61</v>
      </c>
      <c r="N22" s="23">
        <v>40</v>
      </c>
      <c r="O22" s="23">
        <v>100</v>
      </c>
      <c r="P22" s="24">
        <v>5</v>
      </c>
    </row>
    <row r="23" spans="1:16" ht="12.75" customHeight="1" x14ac:dyDescent="0.2">
      <c r="A23" s="4"/>
      <c r="B23" s="11">
        <v>17</v>
      </c>
      <c r="C23" s="5" t="s">
        <v>28</v>
      </c>
      <c r="D23" s="5">
        <v>1352</v>
      </c>
      <c r="E23" s="5" t="s">
        <v>43</v>
      </c>
      <c r="F23" s="6" t="s">
        <v>118</v>
      </c>
      <c r="G23" s="6" t="s">
        <v>91</v>
      </c>
      <c r="H23" s="6" t="s">
        <v>119</v>
      </c>
      <c r="I23" s="6" t="s">
        <v>33</v>
      </c>
      <c r="J23" s="6" t="s">
        <v>120</v>
      </c>
      <c r="K23" s="6" t="s">
        <v>35</v>
      </c>
      <c r="L23" s="6" t="s">
        <v>36</v>
      </c>
      <c r="M23" s="6" t="s">
        <v>121</v>
      </c>
      <c r="N23" s="23">
        <v>27</v>
      </c>
      <c r="O23" s="23">
        <v>67</v>
      </c>
      <c r="P23" s="24">
        <v>4</v>
      </c>
    </row>
    <row r="24" spans="1:16" ht="12.75" customHeight="1" x14ac:dyDescent="0.2">
      <c r="A24" s="4"/>
      <c r="B24" s="11">
        <v>18</v>
      </c>
      <c r="C24" s="5" t="s">
        <v>28</v>
      </c>
      <c r="D24" s="5">
        <v>1352</v>
      </c>
      <c r="E24" s="5" t="s">
        <v>50</v>
      </c>
      <c r="F24" s="6" t="s">
        <v>122</v>
      </c>
      <c r="G24" s="6" t="s">
        <v>123</v>
      </c>
      <c r="H24" s="6" t="s">
        <v>124</v>
      </c>
      <c r="I24" s="6" t="s">
        <v>33</v>
      </c>
      <c r="J24" s="6" t="s">
        <v>125</v>
      </c>
      <c r="K24" s="6" t="s">
        <v>35</v>
      </c>
      <c r="L24" s="6" t="s">
        <v>100</v>
      </c>
      <c r="M24" s="6" t="s">
        <v>61</v>
      </c>
      <c r="N24" s="23">
        <v>38</v>
      </c>
      <c r="O24" s="23">
        <v>95</v>
      </c>
      <c r="P24" s="24">
        <v>5</v>
      </c>
    </row>
    <row r="25" spans="1:16" ht="12.75" customHeight="1" x14ac:dyDescent="0.2">
      <c r="A25" s="4"/>
      <c r="B25" s="11">
        <v>19</v>
      </c>
      <c r="C25" s="5" t="s">
        <v>28</v>
      </c>
      <c r="D25" s="5">
        <v>1352</v>
      </c>
      <c r="E25" s="5" t="s">
        <v>43</v>
      </c>
      <c r="F25" s="6" t="s">
        <v>126</v>
      </c>
      <c r="G25" s="6" t="s">
        <v>68</v>
      </c>
      <c r="H25" s="6" t="s">
        <v>109</v>
      </c>
      <c r="I25" s="6" t="s">
        <v>103</v>
      </c>
      <c r="J25" s="6" t="s">
        <v>127</v>
      </c>
      <c r="K25" s="6" t="s">
        <v>35</v>
      </c>
      <c r="L25" s="6" t="s">
        <v>128</v>
      </c>
      <c r="M25" s="6" t="s">
        <v>129</v>
      </c>
      <c r="N25" s="23">
        <v>33</v>
      </c>
      <c r="O25" s="23">
        <v>82</v>
      </c>
      <c r="P25" s="24">
        <v>5</v>
      </c>
    </row>
    <row r="26" spans="1:16" ht="12.75" customHeight="1" x14ac:dyDescent="0.2">
      <c r="A26" s="4"/>
      <c r="B26" s="11">
        <v>20</v>
      </c>
      <c r="C26" s="5" t="s">
        <v>28</v>
      </c>
      <c r="D26" s="5">
        <v>1352</v>
      </c>
      <c r="E26" s="5" t="s">
        <v>50</v>
      </c>
      <c r="F26" s="6" t="s">
        <v>130</v>
      </c>
      <c r="G26" s="6" t="s">
        <v>131</v>
      </c>
      <c r="H26" s="6" t="s">
        <v>132</v>
      </c>
      <c r="I26" s="6" t="s">
        <v>75</v>
      </c>
      <c r="J26" s="6" t="s">
        <v>133</v>
      </c>
      <c r="K26" s="6" t="s">
        <v>35</v>
      </c>
      <c r="L26" s="6" t="s">
        <v>36</v>
      </c>
      <c r="M26" s="6" t="s">
        <v>134</v>
      </c>
      <c r="N26" s="23">
        <v>29</v>
      </c>
      <c r="O26" s="23">
        <v>72</v>
      </c>
      <c r="P26" s="24">
        <v>4</v>
      </c>
    </row>
    <row r="27" spans="1:16" ht="12.75" customHeight="1" x14ac:dyDescent="0.2">
      <c r="A27" s="4"/>
      <c r="B27" s="11">
        <v>21</v>
      </c>
      <c r="C27" s="5" t="s">
        <v>28</v>
      </c>
      <c r="D27" s="5">
        <v>1352</v>
      </c>
      <c r="E27" s="5" t="s">
        <v>43</v>
      </c>
      <c r="F27" s="6" t="s">
        <v>135</v>
      </c>
      <c r="G27" s="6" t="s">
        <v>31</v>
      </c>
      <c r="H27" s="6" t="s">
        <v>136</v>
      </c>
      <c r="I27" s="6" t="s">
        <v>33</v>
      </c>
      <c r="J27" s="6" t="s">
        <v>137</v>
      </c>
      <c r="K27" s="6" t="s">
        <v>35</v>
      </c>
      <c r="L27" s="6" t="s">
        <v>36</v>
      </c>
      <c r="M27" s="6" t="s">
        <v>138</v>
      </c>
      <c r="N27" s="23">
        <v>34</v>
      </c>
      <c r="O27" s="23">
        <v>85</v>
      </c>
      <c r="P27" s="24">
        <v>5</v>
      </c>
    </row>
    <row r="28" spans="1:16" ht="12.75" customHeight="1" x14ac:dyDescent="0.2">
      <c r="A28" s="4"/>
      <c r="B28" s="11">
        <v>22</v>
      </c>
      <c r="C28" s="5" t="s">
        <v>28</v>
      </c>
      <c r="D28" s="5">
        <v>1352</v>
      </c>
      <c r="E28" s="5" t="s">
        <v>43</v>
      </c>
      <c r="F28" s="6" t="s">
        <v>139</v>
      </c>
      <c r="G28" s="6" t="s">
        <v>96</v>
      </c>
      <c r="H28" s="6" t="s">
        <v>97</v>
      </c>
      <c r="I28" s="6" t="s">
        <v>33</v>
      </c>
      <c r="J28" s="6" t="s">
        <v>140</v>
      </c>
      <c r="K28" s="6" t="s">
        <v>141</v>
      </c>
      <c r="L28" s="6" t="s">
        <v>36</v>
      </c>
      <c r="M28" s="6" t="s">
        <v>142</v>
      </c>
      <c r="N28" s="23">
        <v>34</v>
      </c>
      <c r="O28" s="23">
        <v>85</v>
      </c>
      <c r="P28" s="24">
        <v>5</v>
      </c>
    </row>
    <row r="29" spans="1:16" ht="12.75" customHeight="1" x14ac:dyDescent="0.2">
      <c r="A29" s="4"/>
      <c r="B29" s="11">
        <v>23</v>
      </c>
      <c r="C29" s="5" t="s">
        <v>28</v>
      </c>
      <c r="D29" s="5">
        <v>1352</v>
      </c>
      <c r="E29" s="5" t="s">
        <v>29</v>
      </c>
      <c r="F29" s="6" t="s">
        <v>143</v>
      </c>
      <c r="G29" s="6" t="s">
        <v>144</v>
      </c>
      <c r="H29" s="6" t="s">
        <v>132</v>
      </c>
      <c r="I29" s="6" t="s">
        <v>33</v>
      </c>
      <c r="J29" s="6" t="s">
        <v>145</v>
      </c>
      <c r="K29" s="6" t="s">
        <v>35</v>
      </c>
      <c r="L29" s="6" t="s">
        <v>36</v>
      </c>
      <c r="M29" s="6" t="s">
        <v>146</v>
      </c>
      <c r="N29" s="23">
        <v>34</v>
      </c>
      <c r="O29" s="23">
        <v>85</v>
      </c>
      <c r="P29" s="24">
        <v>5</v>
      </c>
    </row>
    <row r="30" spans="1:16" ht="12.75" customHeight="1" x14ac:dyDescent="0.2">
      <c r="A30" s="4"/>
      <c r="B30" s="11">
        <v>24</v>
      </c>
      <c r="C30" s="5" t="s">
        <v>28</v>
      </c>
      <c r="D30" s="5">
        <v>1352</v>
      </c>
      <c r="E30" s="5" t="s">
        <v>50</v>
      </c>
      <c r="F30" s="6" t="s">
        <v>147</v>
      </c>
      <c r="G30" s="6" t="s">
        <v>148</v>
      </c>
      <c r="H30" s="6" t="s">
        <v>86</v>
      </c>
      <c r="I30" s="6" t="s">
        <v>33</v>
      </c>
      <c r="J30" s="6" t="s">
        <v>149</v>
      </c>
      <c r="K30" s="6" t="s">
        <v>35</v>
      </c>
      <c r="L30" s="6" t="s">
        <v>36</v>
      </c>
      <c r="M30" s="6" t="s">
        <v>150</v>
      </c>
      <c r="N30" s="23">
        <v>30</v>
      </c>
      <c r="O30" s="23">
        <v>75</v>
      </c>
      <c r="P30" s="24">
        <v>5</v>
      </c>
    </row>
    <row r="31" spans="1:16" ht="12.75" customHeight="1" x14ac:dyDescent="0.2">
      <c r="A31" s="4"/>
      <c r="B31" s="11">
        <v>25</v>
      </c>
      <c r="C31" s="5" t="s">
        <v>28</v>
      </c>
      <c r="D31" s="5">
        <v>1352</v>
      </c>
      <c r="E31" s="5" t="s">
        <v>29</v>
      </c>
      <c r="F31" s="6" t="s">
        <v>151</v>
      </c>
      <c r="G31" s="6" t="s">
        <v>63</v>
      </c>
      <c r="H31" s="6" t="s">
        <v>152</v>
      </c>
      <c r="I31" s="6" t="s">
        <v>33</v>
      </c>
      <c r="J31" s="6" t="s">
        <v>153</v>
      </c>
      <c r="K31" s="6" t="s">
        <v>35</v>
      </c>
      <c r="L31" s="6" t="s">
        <v>36</v>
      </c>
      <c r="M31" s="6" t="s">
        <v>61</v>
      </c>
      <c r="N31" s="23">
        <v>40</v>
      </c>
      <c r="O31" s="23">
        <v>100</v>
      </c>
      <c r="P31" s="24">
        <v>5</v>
      </c>
    </row>
    <row r="32" spans="1:16" ht="12.75" customHeight="1" x14ac:dyDescent="0.2">
      <c r="A32" s="4"/>
      <c r="B32" s="11">
        <v>26</v>
      </c>
      <c r="C32" s="5" t="s">
        <v>28</v>
      </c>
      <c r="D32" s="5">
        <v>1352</v>
      </c>
      <c r="E32" s="5" t="s">
        <v>50</v>
      </c>
      <c r="F32" s="6" t="s">
        <v>154</v>
      </c>
      <c r="G32" s="6" t="s">
        <v>58</v>
      </c>
      <c r="H32" s="6" t="s">
        <v>69</v>
      </c>
      <c r="I32" s="6" t="s">
        <v>33</v>
      </c>
      <c r="J32" s="6" t="s">
        <v>155</v>
      </c>
      <c r="K32" s="6" t="s">
        <v>35</v>
      </c>
      <c r="L32" s="6" t="s">
        <v>156</v>
      </c>
      <c r="M32" s="6" t="s">
        <v>157</v>
      </c>
      <c r="N32" s="23">
        <v>33</v>
      </c>
      <c r="O32" s="23">
        <v>82</v>
      </c>
      <c r="P32" s="24">
        <v>5</v>
      </c>
    </row>
    <row r="33" spans="1:16" ht="12.75" customHeight="1" x14ac:dyDescent="0.2">
      <c r="A33" s="4"/>
      <c r="B33" s="11">
        <v>27</v>
      </c>
      <c r="C33" s="5" t="s">
        <v>28</v>
      </c>
      <c r="D33" s="5">
        <v>1352</v>
      </c>
      <c r="E33" s="5" t="s">
        <v>43</v>
      </c>
      <c r="F33" s="6" t="s">
        <v>158</v>
      </c>
      <c r="G33" s="6" t="s">
        <v>58</v>
      </c>
      <c r="H33" s="6" t="s">
        <v>159</v>
      </c>
      <c r="I33" s="6" t="s">
        <v>33</v>
      </c>
      <c r="J33" s="6" t="s">
        <v>160</v>
      </c>
      <c r="K33" s="6" t="s">
        <v>35</v>
      </c>
      <c r="L33" s="6" t="s">
        <v>36</v>
      </c>
      <c r="M33" s="6" t="s">
        <v>161</v>
      </c>
      <c r="N33" s="23">
        <v>37</v>
      </c>
      <c r="O33" s="23">
        <v>92</v>
      </c>
      <c r="P33" s="24">
        <v>5</v>
      </c>
    </row>
    <row r="34" spans="1:16" ht="12.75" customHeight="1" x14ac:dyDescent="0.2">
      <c r="A34" s="4"/>
      <c r="B34" s="11">
        <v>28</v>
      </c>
      <c r="C34" s="5" t="s">
        <v>28</v>
      </c>
      <c r="D34" s="5">
        <v>1352</v>
      </c>
      <c r="E34" s="5" t="s">
        <v>29</v>
      </c>
      <c r="F34" s="6" t="s">
        <v>162</v>
      </c>
      <c r="G34" s="6" t="s">
        <v>148</v>
      </c>
      <c r="H34" s="6" t="s">
        <v>163</v>
      </c>
      <c r="I34" s="6" t="s">
        <v>33</v>
      </c>
      <c r="J34" s="6" t="s">
        <v>164</v>
      </c>
      <c r="K34" s="6" t="s">
        <v>165</v>
      </c>
      <c r="L34" s="6" t="s">
        <v>55</v>
      </c>
      <c r="M34" s="6" t="s">
        <v>166</v>
      </c>
      <c r="N34" s="23">
        <v>29</v>
      </c>
      <c r="O34" s="23">
        <v>72</v>
      </c>
      <c r="P34" s="24">
        <v>4</v>
      </c>
    </row>
    <row r="35" spans="1:16" ht="12.75" customHeight="1" x14ac:dyDescent="0.2">
      <c r="A35" s="4"/>
      <c r="B35" s="11">
        <v>29</v>
      </c>
      <c r="C35" s="5" t="s">
        <v>28</v>
      </c>
      <c r="D35" s="5">
        <v>1352</v>
      </c>
      <c r="E35" s="5" t="s">
        <v>43</v>
      </c>
      <c r="F35" s="6" t="s">
        <v>167</v>
      </c>
      <c r="G35" s="6" t="s">
        <v>168</v>
      </c>
      <c r="H35" s="6" t="s">
        <v>169</v>
      </c>
      <c r="I35" s="6" t="s">
        <v>33</v>
      </c>
      <c r="J35" s="6" t="s">
        <v>170</v>
      </c>
      <c r="K35" s="6" t="s">
        <v>35</v>
      </c>
      <c r="L35" s="6" t="s">
        <v>36</v>
      </c>
      <c r="M35" s="6" t="s">
        <v>171</v>
      </c>
      <c r="N35" s="23">
        <v>35</v>
      </c>
      <c r="O35" s="23">
        <v>87</v>
      </c>
      <c r="P35" s="24">
        <v>5</v>
      </c>
    </row>
    <row r="36" spans="1:16" ht="12.75" customHeight="1" x14ac:dyDescent="0.2">
      <c r="A36" s="4"/>
      <c r="B36" s="11">
        <v>30</v>
      </c>
      <c r="C36" s="5" t="s">
        <v>28</v>
      </c>
      <c r="D36" s="5">
        <v>1352</v>
      </c>
      <c r="E36" s="5" t="s">
        <v>50</v>
      </c>
      <c r="F36" s="6" t="s">
        <v>172</v>
      </c>
      <c r="G36" s="6" t="s">
        <v>173</v>
      </c>
      <c r="H36" s="6" t="s">
        <v>174</v>
      </c>
      <c r="I36" s="6" t="s">
        <v>175</v>
      </c>
      <c r="J36" s="6" t="s">
        <v>176</v>
      </c>
      <c r="K36" s="6" t="s">
        <v>177</v>
      </c>
      <c r="L36" s="6" t="s">
        <v>156</v>
      </c>
      <c r="M36" s="6" t="s">
        <v>178</v>
      </c>
      <c r="N36" s="23">
        <v>32</v>
      </c>
      <c r="O36" s="23">
        <v>80</v>
      </c>
      <c r="P36" s="24">
        <v>5</v>
      </c>
    </row>
    <row r="37" spans="1:16" ht="12.75" customHeight="1" x14ac:dyDescent="0.2">
      <c r="A37" s="4"/>
      <c r="B37" s="11">
        <v>31</v>
      </c>
      <c r="C37" s="5" t="s">
        <v>28</v>
      </c>
      <c r="D37" s="5">
        <v>1352</v>
      </c>
      <c r="E37" s="5" t="s">
        <v>43</v>
      </c>
      <c r="F37" s="6" t="s">
        <v>179</v>
      </c>
      <c r="G37" s="6" t="s">
        <v>148</v>
      </c>
      <c r="H37" s="6" t="s">
        <v>180</v>
      </c>
      <c r="I37" s="6" t="s">
        <v>33</v>
      </c>
      <c r="J37" s="6" t="s">
        <v>181</v>
      </c>
      <c r="K37" s="6" t="s">
        <v>35</v>
      </c>
      <c r="L37" s="6" t="s">
        <v>36</v>
      </c>
      <c r="M37" s="6" t="s">
        <v>61</v>
      </c>
      <c r="N37" s="23">
        <v>40</v>
      </c>
      <c r="O37" s="23">
        <v>100</v>
      </c>
      <c r="P37" s="24">
        <v>5</v>
      </c>
    </row>
    <row r="38" spans="1:16" ht="12.75" customHeight="1" x14ac:dyDescent="0.2">
      <c r="A38" s="4"/>
      <c r="B38" s="11">
        <v>32</v>
      </c>
      <c r="C38" s="5" t="s">
        <v>28</v>
      </c>
      <c r="D38" s="5">
        <v>1352</v>
      </c>
      <c r="E38" s="5" t="s">
        <v>43</v>
      </c>
      <c r="F38" s="6" t="s">
        <v>182</v>
      </c>
      <c r="G38" s="6" t="s">
        <v>183</v>
      </c>
      <c r="H38" s="6" t="s">
        <v>184</v>
      </c>
      <c r="I38" s="6" t="s">
        <v>33</v>
      </c>
      <c r="J38" s="6" t="s">
        <v>185</v>
      </c>
      <c r="K38" s="6" t="s">
        <v>35</v>
      </c>
      <c r="L38" s="6" t="s">
        <v>186</v>
      </c>
      <c r="M38" s="6" t="s">
        <v>187</v>
      </c>
      <c r="N38" s="23">
        <v>29</v>
      </c>
      <c r="O38" s="23">
        <v>72</v>
      </c>
      <c r="P38" s="24">
        <v>4</v>
      </c>
    </row>
    <row r="39" spans="1:16" ht="12.75" customHeight="1" x14ac:dyDescent="0.2">
      <c r="A39" s="4"/>
      <c r="B39" s="11">
        <v>33</v>
      </c>
      <c r="C39" s="5" t="s">
        <v>28</v>
      </c>
      <c r="D39" s="5">
        <v>1352</v>
      </c>
      <c r="E39" s="5" t="s">
        <v>50</v>
      </c>
      <c r="F39" s="6" t="s">
        <v>188</v>
      </c>
      <c r="G39" s="6" t="s">
        <v>91</v>
      </c>
      <c r="H39" s="6" t="s">
        <v>59</v>
      </c>
      <c r="I39" s="6" t="s">
        <v>75</v>
      </c>
      <c r="J39" s="6" t="s">
        <v>189</v>
      </c>
      <c r="K39" s="6" t="s">
        <v>190</v>
      </c>
      <c r="L39" s="6" t="s">
        <v>36</v>
      </c>
      <c r="M39" s="6" t="s">
        <v>191</v>
      </c>
      <c r="N39" s="23">
        <v>32</v>
      </c>
      <c r="O39" s="23">
        <v>80</v>
      </c>
      <c r="P39" s="24">
        <v>5</v>
      </c>
    </row>
    <row r="40" spans="1:16" ht="12.75" customHeight="1" x14ac:dyDescent="0.2">
      <c r="A40" s="4"/>
      <c r="B40" s="11">
        <v>34</v>
      </c>
      <c r="C40" s="5" t="s">
        <v>28</v>
      </c>
      <c r="D40" s="5">
        <v>1352</v>
      </c>
      <c r="E40" s="5" t="s">
        <v>29</v>
      </c>
      <c r="F40" s="6" t="s">
        <v>192</v>
      </c>
      <c r="G40" s="6" t="s">
        <v>193</v>
      </c>
      <c r="H40" s="6" t="s">
        <v>194</v>
      </c>
      <c r="I40" s="6" t="s">
        <v>175</v>
      </c>
      <c r="J40" s="6" t="s">
        <v>195</v>
      </c>
      <c r="K40" s="6" t="s">
        <v>196</v>
      </c>
      <c r="L40" s="6" t="s">
        <v>128</v>
      </c>
      <c r="M40" s="6" t="s">
        <v>197</v>
      </c>
      <c r="N40" s="23">
        <v>26</v>
      </c>
      <c r="O40" s="23">
        <v>65</v>
      </c>
      <c r="P40" s="24">
        <v>4</v>
      </c>
    </row>
    <row r="41" spans="1:16" ht="12.75" customHeight="1" x14ac:dyDescent="0.2">
      <c r="A41" s="4"/>
      <c r="B41" s="11">
        <v>35</v>
      </c>
      <c r="C41" s="5" t="s">
        <v>28</v>
      </c>
      <c r="D41" s="5">
        <v>1352</v>
      </c>
      <c r="E41" s="5" t="s">
        <v>50</v>
      </c>
      <c r="F41" s="6" t="s">
        <v>198</v>
      </c>
      <c r="G41" s="6" t="s">
        <v>199</v>
      </c>
      <c r="H41" s="6" t="s">
        <v>200</v>
      </c>
      <c r="I41" s="6" t="s">
        <v>175</v>
      </c>
      <c r="J41" s="6" t="s">
        <v>201</v>
      </c>
      <c r="K41" s="6" t="s">
        <v>35</v>
      </c>
      <c r="L41" s="6" t="s">
        <v>36</v>
      </c>
      <c r="M41" s="6" t="s">
        <v>202</v>
      </c>
      <c r="N41" s="23">
        <v>38</v>
      </c>
      <c r="O41" s="23">
        <v>95</v>
      </c>
      <c r="P41" s="24">
        <v>5</v>
      </c>
    </row>
    <row r="42" spans="1:16" ht="12.75" customHeight="1" x14ac:dyDescent="0.2">
      <c r="A42" s="4"/>
      <c r="B42" s="11">
        <v>36</v>
      </c>
      <c r="C42" s="5" t="s">
        <v>28</v>
      </c>
      <c r="D42" s="5">
        <v>1352</v>
      </c>
      <c r="E42" s="5" t="s">
        <v>50</v>
      </c>
      <c r="F42" s="6" t="s">
        <v>203</v>
      </c>
      <c r="G42" s="6" t="s">
        <v>148</v>
      </c>
      <c r="H42" s="6" t="s">
        <v>46</v>
      </c>
      <c r="I42" s="6" t="s">
        <v>33</v>
      </c>
      <c r="J42" s="6" t="s">
        <v>204</v>
      </c>
      <c r="K42" s="6" t="s">
        <v>205</v>
      </c>
      <c r="L42" s="6" t="s">
        <v>206</v>
      </c>
      <c r="M42" s="6" t="s">
        <v>207</v>
      </c>
      <c r="N42" s="23">
        <v>29</v>
      </c>
      <c r="O42" s="23">
        <v>72</v>
      </c>
      <c r="P42" s="24">
        <v>4</v>
      </c>
    </row>
    <row r="43" spans="1:16" x14ac:dyDescent="0.2">
      <c r="A43" s="4"/>
      <c r="B43" s="11"/>
      <c r="C43" s="8"/>
      <c r="D43" s="9"/>
      <c r="E43" s="9"/>
      <c r="F43" s="9"/>
      <c r="G43" s="9"/>
      <c r="H43" s="9"/>
      <c r="I43" s="9"/>
      <c r="J43" s="9"/>
      <c r="K43" s="9"/>
      <c r="L43" s="9"/>
      <c r="M43" s="9" t="s">
        <v>2</v>
      </c>
      <c r="N43" s="22">
        <f>AVERAGE($N$7:$N$42)</f>
        <v>33.583333333333336</v>
      </c>
      <c r="O43" s="22">
        <f>AVERAGE($O$7:$O$42)</f>
        <v>83.777777777777771</v>
      </c>
      <c r="P43" s="17">
        <f>AVERAGE($P$7:$P$42)</f>
        <v>4.7777777777777777</v>
      </c>
    </row>
    <row r="44" spans="1:16" ht="13.5" thickBot="1" x14ac:dyDescent="0.25">
      <c r="A44" s="1"/>
      <c r="B44" s="12"/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25"/>
      <c r="N44" s="26"/>
      <c r="O44" s="26"/>
      <c r="P44" s="27"/>
    </row>
    <row r="45" spans="1:16" x14ac:dyDescent="0.2">
      <c r="A45" s="1"/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 t="s">
        <v>0</v>
      </c>
      <c r="N45" s="3"/>
    </row>
  </sheetData>
  <mergeCells count="6">
    <mergeCell ref="B4:M4"/>
    <mergeCell ref="B3:I3"/>
    <mergeCell ref="J3:M3"/>
    <mergeCell ref="B1:M1"/>
    <mergeCell ref="B2:M2"/>
    <mergeCell ref="B5:M5"/>
  </mergeCells>
  <phoneticPr fontId="0" type="noConversion"/>
  <pageMargins left="0.27559055118110237" right="0.23622047244094491" top="0.31496062992125984" bottom="0.98425196850393704" header="0.19685039370078741" footer="0.51181102362204722"/>
  <pageSetup paperSize="9" scale="78" fitToHeight="5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6"/>
  <sheetViews>
    <sheetView workbookViewId="0">
      <selection activeCell="A30005" sqref="A30005:P30006"/>
    </sheetView>
  </sheetViews>
  <sheetFormatPr defaultRowHeight="12.75" x14ac:dyDescent="0.2"/>
  <sheetData>
    <row r="5" spans="1:27" x14ac:dyDescent="0.2">
      <c r="A5" s="32" t="s">
        <v>3</v>
      </c>
      <c r="B5" t="e">
        <f>XLR_ERRNAME</f>
        <v>#NAME?</v>
      </c>
    </row>
    <row r="6" spans="1:27" x14ac:dyDescent="0.2">
      <c r="A6" t="s">
        <v>4</v>
      </c>
      <c r="B6">
        <v>0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0</v>
      </c>
      <c r="I6" s="33" t="s">
        <v>10</v>
      </c>
      <c r="J6" s="33" t="s">
        <v>11</v>
      </c>
      <c r="K6" s="33" t="s">
        <v>12</v>
      </c>
      <c r="L6" s="33" t="s">
        <v>13</v>
      </c>
      <c r="M6" s="33" t="s">
        <v>14</v>
      </c>
      <c r="N6" s="33" t="s">
        <v>15</v>
      </c>
      <c r="O6" s="33" t="s">
        <v>16</v>
      </c>
      <c r="P6" s="33" t="s">
        <v>17</v>
      </c>
      <c r="Q6" s="33" t="s">
        <v>18</v>
      </c>
      <c r="R6" s="33" t="s">
        <v>19</v>
      </c>
      <c r="S6" s="33" t="s">
        <v>20</v>
      </c>
      <c r="T6" s="33" t="s">
        <v>21</v>
      </c>
      <c r="U6" s="33" t="s">
        <v>22</v>
      </c>
      <c r="V6" s="33" t="s">
        <v>23</v>
      </c>
      <c r="W6" s="33" t="s">
        <v>24</v>
      </c>
      <c r="X6" s="33" t="s">
        <v>25</v>
      </c>
      <c r="Y6" s="33" t="s">
        <v>24</v>
      </c>
      <c r="Z6" s="33" t="s">
        <v>26</v>
      </c>
      <c r="AA6" s="3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Выполнение заданий</vt:lpstr>
      <vt:lpstr>SecondSheetRange</vt:lpstr>
      <vt:lpstr>'Выполнение заданий'!Заголовки_для_печати</vt:lpstr>
    </vt:vector>
  </TitlesOfParts>
  <Company>Центр тестирования Минобразования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2009-06-25T18:36:09Z</cp:lastPrinted>
  <dcterms:created xsi:type="dcterms:W3CDTF">2003-05-21T15:59:57Z</dcterms:created>
  <dcterms:modified xsi:type="dcterms:W3CDTF">2013-06-14T07:21:36Z</dcterms:modified>
</cp:coreProperties>
</file>